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Bal Sht-Jun 2020 to Dec 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<sst xmlns="http://schemas.openxmlformats.org/spreadsheetml/2006/main" count="69" uniqueCount="69">
  <si>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Balance Sheet</t>
  </si>
  <si>
    <t>ALFALFA HOUSE COMMUNITY FOOD CO-OPERATIVE</t>
  </si>
  <si>
    <t>31 Dec 2020</t>
  </si>
  <si>
    <t>30 Nov 2020</t>
  </si>
  <si>
    <t>31 Oct 2020</t>
  </si>
  <si>
    <t>30 Sep 2020</t>
  </si>
  <si>
    <t>31 Aug 2020</t>
  </si>
  <si>
    <t>31 Jul 2020</t>
  </si>
  <si>
    <t>30 Jun 2020</t>
  </si>
  <si>
    <t>Assets</t>
  </si>
  <si>
    <t xml:space="preserve">   Current Assets</t>
  </si>
  <si>
    <t xml:space="preserve">      Bank Accounts</t>
  </si>
  <si>
    <t xml:space="preserve">      Alfalfa House Community Food C</t>
  </si>
  <si>
    <t xml:space="preserve">      Bank Account - Debit Card 249</t>
  </si>
  <si>
    <t xml:space="preserve">      Community Access - 780</t>
  </si>
  <si>
    <t xml:space="preserve">      Total Bank Accounts</t>
  </si>
  <si>
    <t xml:space="preserve">      Inventory</t>
  </si>
  <si>
    <t xml:space="preserve">      Inventory year end</t>
  </si>
  <si>
    <t xml:space="preserve">      Total Inventory</t>
  </si>
  <si>
    <t xml:space="preserve">      Other Current Assets</t>
  </si>
  <si>
    <t xml:space="preserve">      Bond on rental property</t>
  </si>
  <si>
    <t xml:space="preserve">      Total Other Current Assets</t>
  </si>
  <si>
    <t xml:space="preserve">      Till Box</t>
  </si>
  <si>
    <t xml:space="preserve">      Float Till Drawer</t>
  </si>
  <si>
    <t xml:space="preserve">      Total Till Box</t>
  </si>
  <si>
    <t xml:space="preserve">      Undeposited Funds</t>
  </si>
  <si>
    <t xml:space="preserve">      Undeposited - Cash</t>
  </si>
  <si>
    <t xml:space="preserve">      Undeposited - Debit/Credit Card Funds</t>
  </si>
  <si>
    <t xml:space="preserve">      Total Undeposited Funds</t>
  </si>
  <si>
    <t xml:space="preserve">   Total Current Assets</t>
  </si>
  <si>
    <t xml:space="preserve">   Non-current Assets</t>
  </si>
  <si>
    <t xml:space="preserve">   Containers &amp; Scoops</t>
  </si>
  <si>
    <t xml:space="preserve">   Fixtures &amp; Fittings</t>
  </si>
  <si>
    <t xml:space="preserve">   Improvements</t>
  </si>
  <si>
    <t xml:space="preserve">   Shop &amp; Office Equipment</t>
  </si>
  <si>
    <t xml:space="preserve">   Software</t>
  </si>
  <si>
    <t xml:space="preserve">   Total Non-current Assets</t>
  </si>
  <si>
    <t>Total Assets</t>
  </si>
  <si>
    <t>Liabilities</t>
  </si>
  <si>
    <t xml:space="preserve">   Current Liabilities</t>
  </si>
  <si>
    <t xml:space="preserve">      ATO Liabilities</t>
  </si>
  <si>
    <t xml:space="preserve">      GST</t>
  </si>
  <si>
    <t xml:space="preserve">      PAYG Withholding Payable</t>
  </si>
  <si>
    <t xml:space="preserve">      Total ATO Liabilities</t>
  </si>
  <si>
    <t xml:space="preserve">      Employment Liabilities</t>
  </si>
  <si>
    <t xml:space="preserve">      Annual Leave Provision</t>
  </si>
  <si>
    <t xml:space="preserve">      Superannuation Payable</t>
  </si>
  <si>
    <t xml:space="preserve">      Total Employment Liabilities</t>
  </si>
  <si>
    <t xml:space="preserve">      Payables</t>
  </si>
  <si>
    <t xml:space="preserve">      Trade Creditors</t>
  </si>
  <si>
    <t xml:space="preserve">      Total Payables</t>
  </si>
  <si>
    <t xml:space="preserve">   Total Current Liabilities</t>
  </si>
  <si>
    <t xml:space="preserve">   Non-Current Liabilities</t>
  </si>
  <si>
    <t xml:space="preserve">   Director Loan - Ashton Roskill</t>
  </si>
  <si>
    <t xml:space="preserve">   Directors Loan - Bruce Diekman</t>
  </si>
  <si>
    <t xml:space="preserve">   Directors Loan - Tom Bartels</t>
  </si>
  <si>
    <t xml:space="preserve">      Other Non-Current Liabilities</t>
  </si>
  <si>
    <t xml:space="preserve">      Rounding</t>
  </si>
  <si>
    <t xml:space="preserve">      Total Other Non-Current Liabilities</t>
  </si>
  <si>
    <t xml:space="preserve">   Total Non-Current Liabilities</t>
  </si>
  <si>
    <t>Total Liabilities</t>
  </si>
  <si>
    <t>Net Assets</t>
  </si>
  <si>
    <t>Equity</t>
  </si>
  <si>
    <t>Current Year Earnings</t>
  </si>
  <si>
    <t>Retained Earnings</t>
  </si>
  <si>
    <t>Total Equity</t>
  </si>
  <si>
    <t>As at 31 December 2021</t>
  </si>
  <si>
    <t>AL LOADING &amp; RELATED SUPER ESTIMATE</t>
  </si>
  <si>
    <t>Liability discovered by bookkeeper on 30 Sept 20-recorded in Year Ended 30 June 2020 Financials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</si>
</sst>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9]#,##0.00;\-[$$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0.0%"/>
    <numFmt numFmtId="171" formatCode="mmm\-yyyy"/>
    <numFmt numFmtId="172" formatCode="[$$-380A]\ #,##0.00;\-[$$-380A]\ #,##0.00"/>
  </numFmts>
  <fonts count="44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3" fillId="0" borderId="11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164" fontId="1" fillId="33" borderId="0" xfId="0" applyNumberFormat="1" applyFont="1" applyFill="1" applyBorder="1" applyAlignment="1" applyProtection="1">
      <alignment vertical="center"/>
      <protection/>
    </xf>
    <xf numFmtId="164" fontId="3" fillId="33" borderId="10" xfId="0" applyNumberFormat="1" applyFont="1" applyFill="1" applyBorder="1" applyAlignment="1" applyProtection="1">
      <alignment vertical="center"/>
      <protection/>
    </xf>
    <xf numFmtId="164" fontId="3" fillId="33" borderId="11" xfId="0" applyNumberFormat="1" applyFont="1" applyFill="1" applyBorder="1" applyAlignment="1" applyProtection="1">
      <alignment vertical="center"/>
      <protection/>
    </xf>
    <xf numFmtId="164" fontId="42" fillId="0" borderId="0" xfId="0" applyNumberFormat="1" applyFont="1" applyFill="1" applyBorder="1" applyAlignment="1" applyProtection="1">
      <alignment vertical="center"/>
      <protection/>
    </xf>
    <xf numFmtId="164" fontId="1" fillId="34" borderId="0" xfId="0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 vertical="center"/>
    </xf>
    <xf numFmtId="164" fontId="1" fillId="12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E65" sqref="E65"/>
    </sheetView>
  </sheetViews>
  <sheetFormatPr defaultColWidth="9.140625" defaultRowHeight="12.75" customHeight="1"/>
  <cols>
    <col min="1" max="1" width="35.140625" style="0" customWidth="1"/>
    <col min="2" max="8" width="14.28125" style="0" customWidth="1"/>
  </cols>
  <sheetData>
    <row r="1" spans="1:8" ht="12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2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12.75" customHeight="1">
      <c r="A3" s="10" t="s">
        <v>66</v>
      </c>
      <c r="B3" s="10"/>
      <c r="C3" s="10"/>
      <c r="D3" s="10"/>
      <c r="E3" s="10"/>
      <c r="F3" s="10"/>
      <c r="G3" s="10"/>
      <c r="H3" s="10"/>
    </row>
    <row r="5" spans="1:9" ht="12.75" customHeight="1">
      <c r="A5" s="4"/>
      <c r="B5" s="11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2"/>
    </row>
    <row r="6" ht="12.75" customHeight="1">
      <c r="B6" s="12"/>
    </row>
    <row r="7" spans="1:2" ht="12.75" customHeight="1">
      <c r="A7" s="3" t="s">
        <v>9</v>
      </c>
      <c r="B7" s="12"/>
    </row>
    <row r="8" ht="12.75" customHeight="1">
      <c r="B8" s="12"/>
    </row>
    <row r="9" spans="1:2" ht="12.75" customHeight="1">
      <c r="A9" s="3" t="s">
        <v>10</v>
      </c>
      <c r="B9" s="12"/>
    </row>
    <row r="10" ht="12.75" customHeight="1">
      <c r="B10" s="12"/>
    </row>
    <row r="11" spans="1:2" ht="12.75" customHeight="1">
      <c r="A11" s="3" t="s">
        <v>11</v>
      </c>
      <c r="B11" s="12"/>
    </row>
    <row r="12" spans="1:9" ht="12.75" customHeight="1">
      <c r="A12" s="1" t="s">
        <v>12</v>
      </c>
      <c r="B12" s="13">
        <v>1695.91</v>
      </c>
      <c r="C12" s="1">
        <v>22628.87</v>
      </c>
      <c r="D12" s="1">
        <v>20236.86</v>
      </c>
      <c r="E12" s="1">
        <v>27849.09</v>
      </c>
      <c r="F12" s="1">
        <v>29599.24</v>
      </c>
      <c r="G12" s="1">
        <v>10810.87</v>
      </c>
      <c r="H12" s="1">
        <v>27399.13</v>
      </c>
      <c r="I12" s="2"/>
    </row>
    <row r="13" spans="1:9" ht="12.75" customHeight="1">
      <c r="A13" s="1" t="s">
        <v>13</v>
      </c>
      <c r="B13" s="13">
        <v>387.52</v>
      </c>
      <c r="C13" s="1">
        <v>193.84</v>
      </c>
      <c r="D13" s="1">
        <v>450.36</v>
      </c>
      <c r="E13" s="1">
        <v>559.51</v>
      </c>
      <c r="F13" s="1">
        <v>451.07</v>
      </c>
      <c r="G13" s="1">
        <v>1977.24</v>
      </c>
      <c r="H13" s="1">
        <v>410.03</v>
      </c>
      <c r="I13" s="2"/>
    </row>
    <row r="14" spans="1:9" ht="12.75" customHeight="1">
      <c r="A14" s="1" t="s">
        <v>14</v>
      </c>
      <c r="B14" s="13">
        <v>28652.12</v>
      </c>
      <c r="C14" s="1">
        <v>30652.12</v>
      </c>
      <c r="D14" s="1">
        <v>30649.6</v>
      </c>
      <c r="E14" s="1">
        <v>30469.44</v>
      </c>
      <c r="F14" s="1">
        <v>30077.44</v>
      </c>
      <c r="G14" s="1">
        <v>29102.45</v>
      </c>
      <c r="H14" s="1">
        <v>27840.38</v>
      </c>
      <c r="I14" s="2"/>
    </row>
    <row r="15" spans="1:9" ht="12.75" customHeight="1">
      <c r="A15" s="5" t="s">
        <v>15</v>
      </c>
      <c r="B15" s="14">
        <f aca="true" t="shared" si="0" ref="B15:H15">SUM(B12:B14)</f>
        <v>30735.55</v>
      </c>
      <c r="C15" s="7">
        <f t="shared" si="0"/>
        <v>53474.83</v>
      </c>
      <c r="D15" s="7">
        <f t="shared" si="0"/>
        <v>51336.82</v>
      </c>
      <c r="E15" s="7">
        <f t="shared" si="0"/>
        <v>58878.03999999999</v>
      </c>
      <c r="F15" s="7">
        <f t="shared" si="0"/>
        <v>60127.75</v>
      </c>
      <c r="G15" s="7">
        <f t="shared" si="0"/>
        <v>41890.56</v>
      </c>
      <c r="H15" s="7">
        <f t="shared" si="0"/>
        <v>55649.54</v>
      </c>
      <c r="I15" s="2"/>
    </row>
    <row r="16" ht="12.75" customHeight="1">
      <c r="B16" s="12"/>
    </row>
    <row r="17" spans="1:2" ht="12.75" customHeight="1">
      <c r="A17" s="3" t="s">
        <v>16</v>
      </c>
      <c r="B17" s="12"/>
    </row>
    <row r="18" spans="1:9" ht="12.75" customHeight="1">
      <c r="A18" s="1" t="s">
        <v>17</v>
      </c>
      <c r="B18" s="13">
        <v>38890</v>
      </c>
      <c r="C18" s="1">
        <v>38890</v>
      </c>
      <c r="D18" s="1">
        <v>38890</v>
      </c>
      <c r="E18" s="1">
        <v>38890</v>
      </c>
      <c r="F18" s="1">
        <v>38890</v>
      </c>
      <c r="G18" s="1">
        <v>38890</v>
      </c>
      <c r="H18" s="1">
        <v>38890</v>
      </c>
      <c r="I18" s="2"/>
    </row>
    <row r="19" spans="1:9" ht="12.75" customHeight="1">
      <c r="A19" s="5" t="s">
        <v>18</v>
      </c>
      <c r="B19" s="14">
        <f aca="true" t="shared" si="1" ref="B19:H19">SUM(B18:B18)</f>
        <v>38890</v>
      </c>
      <c r="C19" s="7">
        <f t="shared" si="1"/>
        <v>38890</v>
      </c>
      <c r="D19" s="7">
        <f t="shared" si="1"/>
        <v>38890</v>
      </c>
      <c r="E19" s="7">
        <f t="shared" si="1"/>
        <v>38890</v>
      </c>
      <c r="F19" s="7">
        <f t="shared" si="1"/>
        <v>38890</v>
      </c>
      <c r="G19" s="7">
        <f t="shared" si="1"/>
        <v>38890</v>
      </c>
      <c r="H19" s="7">
        <f t="shared" si="1"/>
        <v>38890</v>
      </c>
      <c r="I19" s="2"/>
    </row>
    <row r="20" ht="12.75" customHeight="1">
      <c r="B20" s="12"/>
    </row>
    <row r="21" spans="1:2" ht="12.75" customHeight="1">
      <c r="A21" s="3" t="s">
        <v>19</v>
      </c>
      <c r="B21" s="12"/>
    </row>
    <row r="22" spans="1:9" ht="12.75" customHeight="1">
      <c r="A22" s="1" t="s">
        <v>20</v>
      </c>
      <c r="B22" s="13">
        <v>3586.35</v>
      </c>
      <c r="C22" s="1">
        <v>3586.35</v>
      </c>
      <c r="D22" s="1">
        <v>3586.35</v>
      </c>
      <c r="E22" s="1">
        <v>3586.35</v>
      </c>
      <c r="F22" s="1">
        <v>3586.35</v>
      </c>
      <c r="G22" s="1">
        <v>3586.35</v>
      </c>
      <c r="H22" s="1">
        <v>3586.35</v>
      </c>
      <c r="I22" s="2"/>
    </row>
    <row r="23" spans="1:9" ht="12.75" customHeight="1">
      <c r="A23" s="5" t="s">
        <v>21</v>
      </c>
      <c r="B23" s="14">
        <f aca="true" t="shared" si="2" ref="B23:H23">SUM(B22:B22)</f>
        <v>3586.35</v>
      </c>
      <c r="C23" s="7">
        <f t="shared" si="2"/>
        <v>3586.35</v>
      </c>
      <c r="D23" s="7">
        <f t="shared" si="2"/>
        <v>3586.35</v>
      </c>
      <c r="E23" s="7">
        <f t="shared" si="2"/>
        <v>3586.35</v>
      </c>
      <c r="F23" s="7">
        <f t="shared" si="2"/>
        <v>3586.35</v>
      </c>
      <c r="G23" s="7">
        <f t="shared" si="2"/>
        <v>3586.35</v>
      </c>
      <c r="H23" s="7">
        <f t="shared" si="2"/>
        <v>3586.35</v>
      </c>
      <c r="I23" s="2"/>
    </row>
    <row r="24" ht="12.75" customHeight="1">
      <c r="B24" s="12"/>
    </row>
    <row r="25" spans="1:2" ht="12.75" customHeight="1">
      <c r="A25" s="3" t="s">
        <v>22</v>
      </c>
      <c r="B25" s="12"/>
    </row>
    <row r="26" spans="1:9" ht="12.75" customHeight="1">
      <c r="A26" s="1" t="s">
        <v>23</v>
      </c>
      <c r="B26" s="13">
        <v>370</v>
      </c>
      <c r="C26" s="1">
        <v>370</v>
      </c>
      <c r="D26" s="1">
        <v>370</v>
      </c>
      <c r="E26" s="1">
        <v>370</v>
      </c>
      <c r="F26" s="1">
        <v>370</v>
      </c>
      <c r="G26" s="1">
        <v>370</v>
      </c>
      <c r="H26" s="1">
        <v>370</v>
      </c>
      <c r="I26" s="2"/>
    </row>
    <row r="27" spans="1:9" ht="12.75" customHeight="1">
      <c r="A27" s="5" t="s">
        <v>24</v>
      </c>
      <c r="B27" s="14">
        <f aca="true" t="shared" si="3" ref="B27:H27">SUM(B26:B26)</f>
        <v>370</v>
      </c>
      <c r="C27" s="7">
        <f t="shared" si="3"/>
        <v>370</v>
      </c>
      <c r="D27" s="7">
        <f t="shared" si="3"/>
        <v>370</v>
      </c>
      <c r="E27" s="7">
        <f t="shared" si="3"/>
        <v>370</v>
      </c>
      <c r="F27" s="7">
        <f t="shared" si="3"/>
        <v>370</v>
      </c>
      <c r="G27" s="7">
        <f t="shared" si="3"/>
        <v>370</v>
      </c>
      <c r="H27" s="7">
        <f t="shared" si="3"/>
        <v>370</v>
      </c>
      <c r="I27" s="2"/>
    </row>
    <row r="28" ht="12.75" customHeight="1">
      <c r="B28" s="12"/>
    </row>
    <row r="29" spans="1:2" ht="12.75" customHeight="1">
      <c r="A29" s="3" t="s">
        <v>25</v>
      </c>
      <c r="B29" s="12"/>
    </row>
    <row r="30" spans="1:9" ht="12.75" customHeight="1">
      <c r="A30" s="1" t="s">
        <v>26</v>
      </c>
      <c r="B30" s="13">
        <v>2137.43</v>
      </c>
      <c r="C30" s="1">
        <v>2137.43</v>
      </c>
      <c r="D30" s="1">
        <v>1600.88</v>
      </c>
      <c r="E30" s="1">
        <v>2313.67</v>
      </c>
      <c r="F30" s="1">
        <v>1086.62</v>
      </c>
      <c r="G30" s="1">
        <v>311.12</v>
      </c>
      <c r="H30" s="1">
        <v>1397.12</v>
      </c>
      <c r="I30" s="2"/>
    </row>
    <row r="31" spans="1:9" ht="12.75" customHeight="1">
      <c r="A31" s="1" t="s">
        <v>27</v>
      </c>
      <c r="B31" s="13">
        <v>8160.89</v>
      </c>
      <c r="C31" s="1">
        <v>8160.89</v>
      </c>
      <c r="D31" s="1">
        <v>5246.05</v>
      </c>
      <c r="E31" s="1">
        <v>1424.29</v>
      </c>
      <c r="F31" s="1">
        <v>8566.79</v>
      </c>
      <c r="G31" s="1">
        <v>3012.19</v>
      </c>
      <c r="H31" s="1">
        <v>1922.52</v>
      </c>
      <c r="I31" s="2"/>
    </row>
    <row r="32" spans="1:9" ht="12.75" customHeight="1">
      <c r="A32" s="5" t="s">
        <v>28</v>
      </c>
      <c r="B32" s="14">
        <f aca="true" t="shared" si="4" ref="B32:H32">SUM(B30:B31)</f>
        <v>10298.32</v>
      </c>
      <c r="C32" s="7">
        <f t="shared" si="4"/>
        <v>10298.32</v>
      </c>
      <c r="D32" s="7">
        <f t="shared" si="4"/>
        <v>6846.93</v>
      </c>
      <c r="E32" s="7">
        <f t="shared" si="4"/>
        <v>3737.96</v>
      </c>
      <c r="F32" s="7">
        <f t="shared" si="4"/>
        <v>9653.41</v>
      </c>
      <c r="G32" s="7">
        <f t="shared" si="4"/>
        <v>3323.31</v>
      </c>
      <c r="H32" s="7">
        <f t="shared" si="4"/>
        <v>3319.64</v>
      </c>
      <c r="I32" s="2"/>
    </row>
    <row r="33" ht="12.75" customHeight="1">
      <c r="B33" s="12"/>
    </row>
    <row r="34" spans="1:9" ht="12.75" customHeight="1">
      <c r="A34" s="6" t="s">
        <v>29</v>
      </c>
      <c r="B34" s="15">
        <f aca="true" t="shared" si="5" ref="B34:H34">(0+(0)+(B15)+(B19)+(B23)+(B27)+(B32))-(0)</f>
        <v>83880.22</v>
      </c>
      <c r="C34" s="8">
        <f t="shared" si="5"/>
        <v>106619.5</v>
      </c>
      <c r="D34" s="8">
        <f t="shared" si="5"/>
        <v>101030.1</v>
      </c>
      <c r="E34" s="8">
        <f t="shared" si="5"/>
        <v>105462.35</v>
      </c>
      <c r="F34" s="8">
        <f t="shared" si="5"/>
        <v>112627.51000000001</v>
      </c>
      <c r="G34" s="8">
        <f t="shared" si="5"/>
        <v>88060.22</v>
      </c>
      <c r="H34" s="8">
        <f t="shared" si="5"/>
        <v>101815.53000000001</v>
      </c>
      <c r="I34" s="2"/>
    </row>
    <row r="35" ht="12.75" customHeight="1">
      <c r="B35" s="12"/>
    </row>
    <row r="36" spans="1:2" ht="12.75" customHeight="1">
      <c r="A36" s="3" t="s">
        <v>30</v>
      </c>
      <c r="B36" s="12"/>
    </row>
    <row r="37" spans="1:9" ht="12.75" customHeight="1">
      <c r="A37" s="1" t="s">
        <v>31</v>
      </c>
      <c r="B37" s="13">
        <v>2266.94</v>
      </c>
      <c r="C37" s="1">
        <v>2266.94</v>
      </c>
      <c r="D37" s="1">
        <v>2296.74</v>
      </c>
      <c r="E37" s="1">
        <v>2327.57</v>
      </c>
      <c r="F37" s="1">
        <v>2357.38</v>
      </c>
      <c r="G37" s="1">
        <v>2388.23</v>
      </c>
      <c r="H37" s="1">
        <v>2419.03</v>
      </c>
      <c r="I37" s="2"/>
    </row>
    <row r="38" spans="1:9" ht="12.75" customHeight="1">
      <c r="A38" s="1" t="s">
        <v>32</v>
      </c>
      <c r="B38" s="13">
        <v>24673.51</v>
      </c>
      <c r="C38" s="1">
        <v>24673.51</v>
      </c>
      <c r="D38" s="1">
        <v>25081.96</v>
      </c>
      <c r="E38" s="1">
        <v>25503.95</v>
      </c>
      <c r="F38" s="1">
        <v>25912.36</v>
      </c>
      <c r="G38" s="1">
        <v>26334.37</v>
      </c>
      <c r="H38" s="1">
        <v>26756.41</v>
      </c>
      <c r="I38" s="2"/>
    </row>
    <row r="39" spans="1:9" ht="12.75" customHeight="1">
      <c r="A39" s="1" t="s">
        <v>33</v>
      </c>
      <c r="B39" s="13">
        <v>1770.71</v>
      </c>
      <c r="C39" s="1">
        <v>1770.71</v>
      </c>
      <c r="D39" s="1">
        <v>1955.4</v>
      </c>
      <c r="E39" s="1">
        <v>2146.26</v>
      </c>
      <c r="F39" s="1">
        <v>2330.94</v>
      </c>
      <c r="G39" s="1">
        <v>2521.82</v>
      </c>
      <c r="H39" s="1">
        <v>2712.66</v>
      </c>
      <c r="I39" s="2"/>
    </row>
    <row r="40" spans="1:9" ht="12.75" customHeight="1">
      <c r="A40" s="1" t="s">
        <v>34</v>
      </c>
      <c r="B40" s="13">
        <v>19566.36</v>
      </c>
      <c r="C40" s="1">
        <v>19566.36</v>
      </c>
      <c r="D40" s="1">
        <v>19856.94</v>
      </c>
      <c r="E40" s="1">
        <v>20157.19</v>
      </c>
      <c r="F40" s="1">
        <v>17329.86</v>
      </c>
      <c r="G40" s="1">
        <v>17574.7</v>
      </c>
      <c r="H40" s="1">
        <v>17819.55</v>
      </c>
      <c r="I40" s="2"/>
    </row>
    <row r="41" spans="1:9" ht="12.75" customHeight="1">
      <c r="A41" s="1" t="s">
        <v>35</v>
      </c>
      <c r="B41" s="13">
        <v>4480.69</v>
      </c>
      <c r="C41" s="1">
        <v>4480.69</v>
      </c>
      <c r="D41" s="1">
        <v>4785.18</v>
      </c>
      <c r="E41" s="1">
        <v>5099.85</v>
      </c>
      <c r="F41" s="1">
        <v>5404.36</v>
      </c>
      <c r="G41" s="1">
        <v>5719</v>
      </c>
      <c r="H41" s="1">
        <v>6033.67</v>
      </c>
      <c r="I41" s="2"/>
    </row>
    <row r="42" spans="1:9" ht="12.75" customHeight="1">
      <c r="A42" s="5" t="s">
        <v>36</v>
      </c>
      <c r="B42" s="14">
        <f aca="true" t="shared" si="6" ref="B42:H42">SUM(B37:B41)</f>
        <v>52758.21</v>
      </c>
      <c r="C42" s="7">
        <f t="shared" si="6"/>
        <v>52758.21</v>
      </c>
      <c r="D42" s="7">
        <f t="shared" si="6"/>
        <v>53976.219999999994</v>
      </c>
      <c r="E42" s="7">
        <f t="shared" si="6"/>
        <v>55234.82</v>
      </c>
      <c r="F42" s="7">
        <f t="shared" si="6"/>
        <v>53334.9</v>
      </c>
      <c r="G42" s="7">
        <f t="shared" si="6"/>
        <v>54538.119999999995</v>
      </c>
      <c r="H42" s="7">
        <f t="shared" si="6"/>
        <v>55741.31999999999</v>
      </c>
      <c r="I42" s="2"/>
    </row>
    <row r="43" ht="12.75" customHeight="1">
      <c r="B43" s="12"/>
    </row>
    <row r="44" spans="1:9" ht="12.75" customHeight="1">
      <c r="A44" s="6" t="s">
        <v>37</v>
      </c>
      <c r="B44" s="15">
        <f aca="true" t="shared" si="7" ref="B44:H44">(0+(0)+(B42)+(B34))-(0)</f>
        <v>136638.43</v>
      </c>
      <c r="C44" s="8">
        <f t="shared" si="7"/>
        <v>159377.71</v>
      </c>
      <c r="D44" s="8">
        <f t="shared" si="7"/>
        <v>155006.32</v>
      </c>
      <c r="E44" s="8">
        <f t="shared" si="7"/>
        <v>160697.17</v>
      </c>
      <c r="F44" s="8">
        <f t="shared" si="7"/>
        <v>165962.41</v>
      </c>
      <c r="G44" s="8">
        <f t="shared" si="7"/>
        <v>142598.34</v>
      </c>
      <c r="H44" s="8">
        <f t="shared" si="7"/>
        <v>157556.85</v>
      </c>
      <c r="I44" s="2"/>
    </row>
    <row r="45" ht="12.75" customHeight="1">
      <c r="B45" s="12"/>
    </row>
    <row r="46" spans="1:2" ht="12.75" customHeight="1">
      <c r="A46" s="3" t="s">
        <v>38</v>
      </c>
      <c r="B46" s="12"/>
    </row>
    <row r="47" ht="12.75" customHeight="1">
      <c r="B47" s="12"/>
    </row>
    <row r="48" spans="1:2" ht="12.75" customHeight="1">
      <c r="A48" s="3" t="s">
        <v>39</v>
      </c>
      <c r="B48" s="12"/>
    </row>
    <row r="49" ht="12.75" customHeight="1">
      <c r="B49" s="12"/>
    </row>
    <row r="50" spans="1:2" ht="12.75" customHeight="1">
      <c r="A50" s="3" t="s">
        <v>40</v>
      </c>
      <c r="B50" s="12"/>
    </row>
    <row r="51" spans="1:9" ht="12.75" customHeight="1">
      <c r="A51" s="1" t="s">
        <v>41</v>
      </c>
      <c r="B51" s="13">
        <v>-601.57</v>
      </c>
      <c r="C51" s="1">
        <v>783.14</v>
      </c>
      <c r="D51" s="1">
        <v>1172.89</v>
      </c>
      <c r="E51" s="1">
        <v>1389.23</v>
      </c>
      <c r="F51" s="1">
        <v>594.51</v>
      </c>
      <c r="G51" s="1">
        <v>230.93</v>
      </c>
      <c r="H51" s="1">
        <v>450.14</v>
      </c>
      <c r="I51" s="2"/>
    </row>
    <row r="52" spans="1:9" ht="12.75" customHeight="1">
      <c r="A52" s="1" t="s">
        <v>42</v>
      </c>
      <c r="B52" s="13">
        <v>4180</v>
      </c>
      <c r="C52" s="1">
        <v>5796</v>
      </c>
      <c r="D52" s="1">
        <v>3176</v>
      </c>
      <c r="E52" s="1">
        <v>0</v>
      </c>
      <c r="F52" s="1">
        <v>4302</v>
      </c>
      <c r="G52" s="1">
        <v>0</v>
      </c>
      <c r="H52" s="1">
        <v>0</v>
      </c>
      <c r="I52" s="2"/>
    </row>
    <row r="53" spans="1:9" ht="12.75" customHeight="1">
      <c r="A53" s="5" t="s">
        <v>43</v>
      </c>
      <c r="B53" s="14">
        <f aca="true" t="shared" si="8" ref="B53:H53">SUM(B51:B52)</f>
        <v>3578.43</v>
      </c>
      <c r="C53" s="7">
        <f t="shared" si="8"/>
        <v>6579.14</v>
      </c>
      <c r="D53" s="7">
        <f t="shared" si="8"/>
        <v>4348.89</v>
      </c>
      <c r="E53" s="7">
        <f t="shared" si="8"/>
        <v>1389.23</v>
      </c>
      <c r="F53" s="7">
        <f t="shared" si="8"/>
        <v>4896.51</v>
      </c>
      <c r="G53" s="7">
        <f t="shared" si="8"/>
        <v>230.93</v>
      </c>
      <c r="H53" s="7">
        <f t="shared" si="8"/>
        <v>450.14</v>
      </c>
      <c r="I53" s="2"/>
    </row>
    <row r="54" ht="12.75" customHeight="1">
      <c r="B54" s="12"/>
    </row>
    <row r="55" spans="1:2" ht="12.75" customHeight="1">
      <c r="A55" s="3" t="s">
        <v>44</v>
      </c>
      <c r="B55" s="12"/>
    </row>
    <row r="56" spans="1:9" ht="12.75" customHeight="1">
      <c r="A56" s="16" t="s">
        <v>67</v>
      </c>
      <c r="B56" s="17">
        <v>20000</v>
      </c>
      <c r="C56" s="17">
        <v>20000</v>
      </c>
      <c r="D56" s="17">
        <v>20000</v>
      </c>
      <c r="E56" s="17">
        <v>20000</v>
      </c>
      <c r="F56" s="19">
        <v>20000</v>
      </c>
      <c r="G56" s="19">
        <v>20000</v>
      </c>
      <c r="H56" s="19">
        <v>20000</v>
      </c>
      <c r="I56" s="18" t="s">
        <v>68</v>
      </c>
    </row>
    <row r="57" spans="1:9" ht="12.75" customHeight="1">
      <c r="A57" s="1" t="s">
        <v>45</v>
      </c>
      <c r="B57" s="13">
        <v>7129.85</v>
      </c>
      <c r="C57" s="1">
        <v>7129.85</v>
      </c>
      <c r="D57" s="1">
        <v>7040.22</v>
      </c>
      <c r="E57" s="1">
        <v>5250.28</v>
      </c>
      <c r="F57" s="1">
        <v>5690.28</v>
      </c>
      <c r="G57" s="1">
        <v>10111.28</v>
      </c>
      <c r="H57" s="1">
        <v>9093.28</v>
      </c>
      <c r="I57" s="2"/>
    </row>
    <row r="58" spans="1:9" ht="12.75" customHeight="1">
      <c r="A58" s="1" t="s">
        <v>46</v>
      </c>
      <c r="B58" s="13">
        <v>7677.57</v>
      </c>
      <c r="C58" s="1">
        <v>3707.52</v>
      </c>
      <c r="D58" s="1">
        <v>1829.85</v>
      </c>
      <c r="E58" s="1">
        <v>5399.72</v>
      </c>
      <c r="F58" s="1">
        <v>3573.84</v>
      </c>
      <c r="G58" s="1">
        <v>1762.07</v>
      </c>
      <c r="H58" s="1">
        <v>6201.03</v>
      </c>
      <c r="I58" s="2"/>
    </row>
    <row r="59" spans="1:9" ht="12.75" customHeight="1">
      <c r="A59" s="5" t="s">
        <v>47</v>
      </c>
      <c r="B59" s="7">
        <f>SUM(B56:B58)</f>
        <v>34807.42</v>
      </c>
      <c r="C59" s="7">
        <f>SUM(C56:C58)</f>
        <v>30837.37</v>
      </c>
      <c r="D59" s="7">
        <f>SUM(D56:D58)</f>
        <v>28870.07</v>
      </c>
      <c r="E59" s="7">
        <f>SUM(E56:E58)</f>
        <v>30650</v>
      </c>
      <c r="F59" s="7">
        <f>SUM(F56:F58)</f>
        <v>29264.12</v>
      </c>
      <c r="G59" s="7">
        <f>SUM(G56:G58)</f>
        <v>31873.35</v>
      </c>
      <c r="H59" s="7">
        <f>SUM(H56:H58)</f>
        <v>35294.31</v>
      </c>
      <c r="I59" s="2"/>
    </row>
    <row r="60" ht="12.75" customHeight="1">
      <c r="B60" s="12"/>
    </row>
    <row r="61" spans="1:2" ht="12.75" customHeight="1">
      <c r="A61" s="3" t="s">
        <v>48</v>
      </c>
      <c r="B61" s="12"/>
    </row>
    <row r="62" spans="1:9" ht="12.75" customHeight="1">
      <c r="A62" s="1" t="s">
        <v>49</v>
      </c>
      <c r="B62" s="13">
        <v>13509.37</v>
      </c>
      <c r="C62" s="1">
        <v>33632.8</v>
      </c>
      <c r="D62" s="1">
        <v>34409.22</v>
      </c>
      <c r="E62" s="1">
        <v>36944.94</v>
      </c>
      <c r="F62" s="1">
        <v>31484.64</v>
      </c>
      <c r="G62" s="1">
        <v>40906.87</v>
      </c>
      <c r="H62" s="1">
        <v>49477.16</v>
      </c>
      <c r="I62" s="2"/>
    </row>
    <row r="63" spans="1:9" ht="12.75" customHeight="1">
      <c r="A63" s="5" t="s">
        <v>50</v>
      </c>
      <c r="B63" s="14">
        <f aca="true" t="shared" si="9" ref="B63:H63">SUM(B62:B62)</f>
        <v>13509.37</v>
      </c>
      <c r="C63" s="7">
        <f t="shared" si="9"/>
        <v>33632.8</v>
      </c>
      <c r="D63" s="7">
        <f t="shared" si="9"/>
        <v>34409.22</v>
      </c>
      <c r="E63" s="7">
        <f t="shared" si="9"/>
        <v>36944.94</v>
      </c>
      <c r="F63" s="7">
        <f t="shared" si="9"/>
        <v>31484.64</v>
      </c>
      <c r="G63" s="7">
        <f t="shared" si="9"/>
        <v>40906.87</v>
      </c>
      <c r="H63" s="7">
        <f t="shared" si="9"/>
        <v>49477.16</v>
      </c>
      <c r="I63" s="2"/>
    </row>
    <row r="64" ht="12.75" customHeight="1">
      <c r="B64" s="12"/>
    </row>
    <row r="65" spans="1:9" ht="12.75" customHeight="1">
      <c r="A65" s="6" t="s">
        <v>51</v>
      </c>
      <c r="B65" s="15">
        <f>(0+(0)+(B53)+(B59)+(B63))-(0)</f>
        <v>51895.22</v>
      </c>
      <c r="C65" s="8">
        <f>(0+(0)+(C53)+(C59)+(C63))-(0)</f>
        <v>71049.31</v>
      </c>
      <c r="D65" s="8">
        <f>(0+(0)+(D53)+(D59)+(D63))-(0)</f>
        <v>67628.18</v>
      </c>
      <c r="E65" s="8">
        <f>(0+(0)+(E53)+(E59)+(E63))-(0)</f>
        <v>68984.17</v>
      </c>
      <c r="F65" s="8">
        <f>(0+(0)+(F53)+(F59)+(F63))-(0)</f>
        <v>65645.26999999999</v>
      </c>
      <c r="G65" s="8">
        <f>(0+(0)+(G53)+(G59)+(G63))-(0)</f>
        <v>73011.15</v>
      </c>
      <c r="H65" s="8">
        <f>(0+(0)+(H53)+(H59)+(H63))-(0)</f>
        <v>85221.61</v>
      </c>
      <c r="I65" s="2"/>
    </row>
    <row r="66" ht="12.75" customHeight="1">
      <c r="B66" s="12"/>
    </row>
    <row r="67" spans="1:2" ht="12.75" customHeight="1">
      <c r="A67" s="3" t="s">
        <v>52</v>
      </c>
      <c r="B67" s="12"/>
    </row>
    <row r="68" spans="1:9" ht="12.75" customHeight="1">
      <c r="A68" s="1" t="s">
        <v>53</v>
      </c>
      <c r="B68" s="13">
        <v>10000</v>
      </c>
      <c r="C68" s="1">
        <v>10000</v>
      </c>
      <c r="D68" s="1">
        <v>10000</v>
      </c>
      <c r="E68" s="1">
        <v>10000</v>
      </c>
      <c r="F68" s="1">
        <v>10000</v>
      </c>
      <c r="G68" s="1">
        <v>10000</v>
      </c>
      <c r="H68" s="1">
        <v>10000</v>
      </c>
      <c r="I68" s="2"/>
    </row>
    <row r="69" spans="1:9" ht="12.75" customHeight="1">
      <c r="A69" s="1" t="s">
        <v>54</v>
      </c>
      <c r="B69" s="13">
        <v>5000</v>
      </c>
      <c r="C69" s="1">
        <v>5000</v>
      </c>
      <c r="D69" s="1">
        <v>5000</v>
      </c>
      <c r="E69" s="1">
        <v>5000</v>
      </c>
      <c r="F69" s="1">
        <v>5000</v>
      </c>
      <c r="G69" s="1">
        <v>5000</v>
      </c>
      <c r="H69" s="1">
        <v>5000</v>
      </c>
      <c r="I69" s="2"/>
    </row>
    <row r="70" spans="1:9" ht="12.75" customHeight="1">
      <c r="A70" s="1" t="s">
        <v>55</v>
      </c>
      <c r="B70" s="13">
        <v>10000</v>
      </c>
      <c r="C70" s="1">
        <v>10000</v>
      </c>
      <c r="D70" s="1">
        <v>10000</v>
      </c>
      <c r="E70" s="1">
        <v>10000</v>
      </c>
      <c r="F70" s="1">
        <v>10000</v>
      </c>
      <c r="G70" s="1">
        <v>10000</v>
      </c>
      <c r="H70" s="1">
        <v>10000</v>
      </c>
      <c r="I70" s="2"/>
    </row>
    <row r="71" ht="12.75" customHeight="1">
      <c r="B71" s="12"/>
    </row>
    <row r="72" spans="1:2" ht="12.75" customHeight="1">
      <c r="A72" s="3" t="s">
        <v>56</v>
      </c>
      <c r="B72" s="12"/>
    </row>
    <row r="73" spans="1:9" ht="12.75" customHeight="1">
      <c r="A73" s="1" t="s">
        <v>57</v>
      </c>
      <c r="B73" s="13">
        <v>0.01</v>
      </c>
      <c r="C73" s="1">
        <v>0.01</v>
      </c>
      <c r="D73" s="1">
        <v>0.01</v>
      </c>
      <c r="E73" s="1">
        <v>0.01</v>
      </c>
      <c r="F73" s="1">
        <v>0.01</v>
      </c>
      <c r="G73" s="1">
        <v>0</v>
      </c>
      <c r="H73" s="1">
        <v>0</v>
      </c>
      <c r="I73" s="2"/>
    </row>
    <row r="74" spans="1:9" ht="12.75" customHeight="1">
      <c r="A74" s="5" t="s">
        <v>58</v>
      </c>
      <c r="B74" s="14">
        <f aca="true" t="shared" si="10" ref="B74:H74">SUM(B73:B73)</f>
        <v>0.01</v>
      </c>
      <c r="C74" s="7">
        <f t="shared" si="10"/>
        <v>0.01</v>
      </c>
      <c r="D74" s="7">
        <f t="shared" si="10"/>
        <v>0.01</v>
      </c>
      <c r="E74" s="7">
        <f t="shared" si="10"/>
        <v>0.01</v>
      </c>
      <c r="F74" s="7">
        <f t="shared" si="10"/>
        <v>0.01</v>
      </c>
      <c r="G74" s="7">
        <f t="shared" si="10"/>
        <v>0</v>
      </c>
      <c r="H74" s="7">
        <f t="shared" si="10"/>
        <v>0</v>
      </c>
      <c r="I74" s="2"/>
    </row>
    <row r="75" ht="12.75" customHeight="1">
      <c r="B75" s="12"/>
    </row>
    <row r="76" spans="1:9" ht="12.75" customHeight="1">
      <c r="A76" s="6" t="s">
        <v>59</v>
      </c>
      <c r="B76" s="15">
        <f aca="true" t="shared" si="11" ref="B76:H76">(0+((B68+B69+B70))+(B74))-(0)</f>
        <v>25000.01</v>
      </c>
      <c r="C76" s="8">
        <f t="shared" si="11"/>
        <v>25000.01</v>
      </c>
      <c r="D76" s="8">
        <f t="shared" si="11"/>
        <v>25000.01</v>
      </c>
      <c r="E76" s="8">
        <f t="shared" si="11"/>
        <v>25000.01</v>
      </c>
      <c r="F76" s="8">
        <f t="shared" si="11"/>
        <v>25000.01</v>
      </c>
      <c r="G76" s="8">
        <f t="shared" si="11"/>
        <v>25000</v>
      </c>
      <c r="H76" s="8">
        <f t="shared" si="11"/>
        <v>25000</v>
      </c>
      <c r="I76" s="2"/>
    </row>
    <row r="77" ht="12.75" customHeight="1">
      <c r="B77" s="12"/>
    </row>
    <row r="78" spans="1:9" ht="12.75" customHeight="1">
      <c r="A78" s="6" t="s">
        <v>60</v>
      </c>
      <c r="B78" s="15">
        <f aca="true" t="shared" si="12" ref="B78:H78">(0+(0)+(B65)+(B76))-(0)</f>
        <v>76895.23</v>
      </c>
      <c r="C78" s="8">
        <f t="shared" si="12"/>
        <v>96049.31999999999</v>
      </c>
      <c r="D78" s="8">
        <f t="shared" si="12"/>
        <v>92628.18999999999</v>
      </c>
      <c r="E78" s="8">
        <f t="shared" si="12"/>
        <v>93984.18</v>
      </c>
      <c r="F78" s="8">
        <f t="shared" si="12"/>
        <v>90645.27999999998</v>
      </c>
      <c r="G78" s="8">
        <f t="shared" si="12"/>
        <v>98011.15</v>
      </c>
      <c r="H78" s="8">
        <f t="shared" si="12"/>
        <v>110221.61</v>
      </c>
      <c r="I78" s="2"/>
    </row>
    <row r="79" ht="12.75" customHeight="1">
      <c r="B79" s="12"/>
    </row>
    <row r="80" spans="1:9" ht="12.75" customHeight="1">
      <c r="A80" s="6" t="s">
        <v>61</v>
      </c>
      <c r="B80" s="15">
        <f>(B44)-(B78)</f>
        <v>59743.2</v>
      </c>
      <c r="C80" s="8">
        <f>(C44)-(C78)</f>
        <v>63328.39</v>
      </c>
      <c r="D80" s="8">
        <f>(D44)-(D78)</f>
        <v>62378.13000000002</v>
      </c>
      <c r="E80" s="8">
        <f>(E44)-(E78)</f>
        <v>66712.99000000002</v>
      </c>
      <c r="F80" s="8">
        <f>(F44)-(F78)</f>
        <v>75317.13000000002</v>
      </c>
      <c r="G80" s="8">
        <f>(G44)-(G78)</f>
        <v>44587.19</v>
      </c>
      <c r="H80" s="8">
        <f>(H44)-(H78)</f>
        <v>47335.240000000005</v>
      </c>
      <c r="I80" s="2"/>
    </row>
    <row r="81" ht="12.75" customHeight="1">
      <c r="B81" s="12"/>
    </row>
    <row r="82" spans="1:2" ht="12.75" customHeight="1">
      <c r="A82" s="3" t="s">
        <v>62</v>
      </c>
      <c r="B82" s="12"/>
    </row>
    <row r="83" spans="1:9" ht="12.75" customHeight="1">
      <c r="A83" s="1" t="s">
        <v>63</v>
      </c>
      <c r="B83" s="13">
        <v>12407.96</v>
      </c>
      <c r="C83" s="1">
        <v>15993.15</v>
      </c>
      <c r="D83" s="1">
        <v>15042.89</v>
      </c>
      <c r="E83" s="1">
        <v>19377.75</v>
      </c>
      <c r="F83" s="1">
        <v>27981.89</v>
      </c>
      <c r="G83" s="1">
        <v>-2748.05</v>
      </c>
      <c r="H83" s="1">
        <v>15909.16</v>
      </c>
      <c r="I83" s="2"/>
    </row>
    <row r="84" spans="1:9" ht="12.75" customHeight="1">
      <c r="A84" s="1" t="s">
        <v>64</v>
      </c>
      <c r="B84" s="13">
        <v>67335.24</v>
      </c>
      <c r="C84" s="1">
        <v>67335.24</v>
      </c>
      <c r="D84" s="1">
        <v>67335.24</v>
      </c>
      <c r="E84" s="1">
        <v>67335.24</v>
      </c>
      <c r="F84" s="1">
        <v>67335.24</v>
      </c>
      <c r="G84" s="1">
        <v>67335.24</v>
      </c>
      <c r="H84" s="1">
        <v>51426.08</v>
      </c>
      <c r="I84" s="2"/>
    </row>
    <row r="85" spans="1:9" ht="12.75" customHeight="1">
      <c r="A85" s="6" t="s">
        <v>65</v>
      </c>
      <c r="B85" s="15">
        <f aca="true" t="shared" si="13" ref="B85:H85">SUM(B83:B84)</f>
        <v>79743.20000000001</v>
      </c>
      <c r="C85" s="8">
        <f t="shared" si="13"/>
        <v>83328.39</v>
      </c>
      <c r="D85" s="8">
        <f t="shared" si="13"/>
        <v>82378.13</v>
      </c>
      <c r="E85" s="8">
        <f t="shared" si="13"/>
        <v>86712.99</v>
      </c>
      <c r="F85" s="8">
        <f t="shared" si="13"/>
        <v>95317.13</v>
      </c>
      <c r="G85" s="8">
        <f t="shared" si="13"/>
        <v>64587.19</v>
      </c>
      <c r="H85" s="8">
        <f t="shared" si="13"/>
        <v>67335.24</v>
      </c>
      <c r="I85" s="2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Bartels</dc:creator>
  <cp:keywords/>
  <dc:description/>
  <cp:lastModifiedBy>Tom Bartels</cp:lastModifiedBy>
  <dcterms:created xsi:type="dcterms:W3CDTF">2021-01-05T05:37:45Z</dcterms:created>
  <dcterms:modified xsi:type="dcterms:W3CDTF">2021-01-05T05:45:40Z</dcterms:modified>
  <cp:category/>
  <cp:version/>
  <cp:contentType/>
  <cp:contentStatus/>
</cp:coreProperties>
</file>